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e643c819d5a1adc/Documents/Control/"/>
    </mc:Choice>
  </mc:AlternateContent>
  <xr:revisionPtr revIDLastSave="35" documentId="8_{502F40E7-0659-484C-A68B-FEA0AC98A483}" xr6:coauthVersionLast="46" xr6:coauthVersionMax="46" xr10:uidLastSave="{9200B4C9-FC8A-44CE-86BA-745A98065367}"/>
  <bookViews>
    <workbookView xWindow="-120" yWindow="-120" windowWidth="20730" windowHeight="11160" activeTab="2" xr2:uid="{00000000-000D-0000-FFFF-FFFF00000000}"/>
  </bookViews>
  <sheets>
    <sheet name="2018" sheetId="1" r:id="rId1"/>
    <sheet name="2019" sheetId="3" r:id="rId2"/>
    <sheet name="202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4" l="1"/>
  <c r="C34" i="4"/>
  <c r="G27" i="4"/>
  <c r="D37" i="4"/>
  <c r="F19" i="4"/>
  <c r="D36" i="4"/>
  <c r="F27" i="4"/>
  <c r="F12" i="4"/>
  <c r="F39" i="3" l="1"/>
  <c r="F43" i="3" s="1"/>
  <c r="C37" i="3"/>
  <c r="E43" i="3"/>
  <c r="D36" i="3"/>
  <c r="D34" i="3"/>
  <c r="F27" i="3"/>
  <c r="F12" i="3"/>
  <c r="F28" i="3" s="1"/>
  <c r="F19" i="3"/>
  <c r="D43" i="3" l="1"/>
  <c r="D44" i="3" s="1"/>
  <c r="D39" i="3"/>
  <c r="E43" i="1"/>
  <c r="D36" i="1"/>
  <c r="F36" i="1"/>
  <c r="D37" i="1"/>
  <c r="F37" i="1"/>
  <c r="F39" i="1"/>
  <c r="F43" i="1"/>
  <c r="G43" i="1"/>
  <c r="D39" i="1"/>
  <c r="D43" i="1" s="1"/>
  <c r="D44" i="1" s="1"/>
  <c r="F12" i="1"/>
  <c r="F21" i="1"/>
  <c r="F29" i="1"/>
  <c r="F40" i="4" l="1"/>
  <c r="E40" i="4"/>
  <c r="D40" i="4"/>
</calcChain>
</file>

<file path=xl/sharedStrings.xml><?xml version="1.0" encoding="utf-8"?>
<sst xmlns="http://schemas.openxmlformats.org/spreadsheetml/2006/main" count="72" uniqueCount="27">
  <si>
    <t>FARLOW PARISH COUNCIL</t>
  </si>
  <si>
    <t>BANK RECONCILATION FINANCIAL YEAR ENDING</t>
  </si>
  <si>
    <t>PREPARED BY DERICK BROMLEY CLERK</t>
  </si>
  <si>
    <t>BALANCE AS PER BANK STATEMENT AS AT</t>
  </si>
  <si>
    <t>30 DAY ACCOUNT</t>
  </si>
  <si>
    <t>CURRENT ACCOUNT</t>
  </si>
  <si>
    <t>INVESTMENT ACCOUNT</t>
  </si>
  <si>
    <t>LESS UNPRESENTED CHEQUES (ALL SUBSEQUENTLY PRESENTED)</t>
  </si>
  <si>
    <t>BANK BALANCE AS PER ACCOUNTS</t>
  </si>
  <si>
    <t>Total</t>
  </si>
  <si>
    <t>30 Day</t>
  </si>
  <si>
    <t>Current</t>
  </si>
  <si>
    <t>Investment</t>
  </si>
  <si>
    <t>Opening balances</t>
  </si>
  <si>
    <t>Add: Receipts in year</t>
  </si>
  <si>
    <t>Less:Payments in the Year</t>
  </si>
  <si>
    <t>Investment Matured</t>
  </si>
  <si>
    <t>Closing balances as per Cash Books</t>
  </si>
  <si>
    <t>CASH BOOKS</t>
  </si>
  <si>
    <t xml:space="preserve"> RECEIPT IN TRANSIT (WHEATHILL PC) -(PRESENTED)</t>
  </si>
  <si>
    <t>CRUCIAL CREW</t>
  </si>
  <si>
    <t>D BROMLEY</t>
  </si>
  <si>
    <t>HMRC</t>
  </si>
  <si>
    <t>AP SUPPLIES</t>
  </si>
  <si>
    <t>Vat paid in previous year recovered 2018/19</t>
  </si>
  <si>
    <t>Adjusted payments for year</t>
  </si>
  <si>
    <t>CASH IN TRANSIT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</si>
</sst>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8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opLeftCell="A25" workbookViewId="0">
      <selection activeCell="I43" sqref="I43"/>
    </sheetView>
  </sheetViews>
  <sheetFormatPr defaultRowHeight="15" x14ac:dyDescent="0.25"/>
  <cols>
    <col min="2" max="2" width="44.42578125" customWidth="1"/>
    <col min="3" max="3" width="13.42578125" bestFit="1" customWidth="1"/>
    <col min="4" max="4" width="15.42578125" customWidth="1"/>
    <col min="5" max="5" width="10.28515625" bestFit="1" customWidth="1"/>
    <col min="6" max="7" width="11" bestFit="1" customWidth="1"/>
    <col min="9" max="9" width="46.42578125" customWidth="1"/>
    <col min="10" max="10" width="17.5703125" customWidth="1"/>
    <col min="12" max="12" width="16" customWidth="1"/>
    <col min="13" max="13" width="17" customWidth="1"/>
  </cols>
  <sheetData>
    <row r="1" spans="1:13" ht="18.75" x14ac:dyDescent="0.3">
      <c r="A1" s="4" t="s">
        <v>0</v>
      </c>
      <c r="B1" s="5"/>
      <c r="C1" s="5"/>
      <c r="D1" s="5"/>
      <c r="E1" s="5"/>
      <c r="F1" s="5"/>
      <c r="G1" s="5"/>
      <c r="H1" s="4"/>
    </row>
    <row r="2" spans="1:13" x14ac:dyDescent="0.25">
      <c r="A2" s="5"/>
      <c r="B2" s="5"/>
      <c r="C2" s="5"/>
      <c r="D2" s="5"/>
      <c r="E2" s="5"/>
      <c r="F2" s="5"/>
      <c r="G2" s="5"/>
    </row>
    <row r="3" spans="1:13" x14ac:dyDescent="0.25">
      <c r="A3" s="5"/>
      <c r="B3" s="5" t="s">
        <v>1</v>
      </c>
      <c r="C3" s="1">
        <v>43190</v>
      </c>
      <c r="D3" s="5"/>
      <c r="E3" s="5"/>
      <c r="F3" s="5"/>
      <c r="G3" s="5"/>
      <c r="J3" s="1"/>
    </row>
    <row r="4" spans="1:13" x14ac:dyDescent="0.25">
      <c r="A4" s="5"/>
      <c r="B4" s="5"/>
      <c r="C4" s="1"/>
      <c r="D4" s="5"/>
      <c r="E4" s="5"/>
      <c r="F4" s="5"/>
      <c r="G4" s="5"/>
      <c r="J4" s="1"/>
    </row>
    <row r="5" spans="1:13" x14ac:dyDescent="0.25">
      <c r="A5" s="5"/>
      <c r="B5" s="5" t="s">
        <v>2</v>
      </c>
      <c r="C5" s="1">
        <v>43220</v>
      </c>
      <c r="D5" s="5"/>
      <c r="E5" s="5"/>
      <c r="F5" s="5"/>
      <c r="G5" s="5"/>
      <c r="J5" s="1"/>
    </row>
    <row r="6" spans="1:13" x14ac:dyDescent="0.25">
      <c r="A6" s="5"/>
      <c r="B6" s="5"/>
      <c r="C6" s="1"/>
      <c r="D6" s="5"/>
      <c r="E6" s="5"/>
      <c r="F6" s="5"/>
      <c r="G6" s="5"/>
      <c r="J6" s="1"/>
    </row>
    <row r="7" spans="1:13" x14ac:dyDescent="0.25">
      <c r="A7" s="5"/>
      <c r="B7" s="5"/>
      <c r="C7" s="1"/>
      <c r="D7" s="5"/>
      <c r="E7" s="5"/>
      <c r="F7" s="5"/>
      <c r="G7" s="5"/>
      <c r="J7" s="1"/>
    </row>
    <row r="8" spans="1:13" x14ac:dyDescent="0.25">
      <c r="A8" s="5"/>
      <c r="B8" s="5" t="s">
        <v>3</v>
      </c>
      <c r="C8" s="1">
        <v>43190</v>
      </c>
      <c r="D8" s="5"/>
      <c r="E8" s="5"/>
      <c r="F8" s="5"/>
      <c r="G8" s="5"/>
      <c r="J8" s="1"/>
    </row>
    <row r="9" spans="1:13" x14ac:dyDescent="0.25">
      <c r="A9" s="5"/>
      <c r="B9" s="5"/>
      <c r="C9" s="5" t="s">
        <v>4</v>
      </c>
      <c r="D9" s="5"/>
      <c r="E9" s="6">
        <v>719.02</v>
      </c>
      <c r="F9" s="6"/>
      <c r="G9" s="6"/>
      <c r="L9" s="2"/>
      <c r="M9" s="2"/>
    </row>
    <row r="10" spans="1:13" x14ac:dyDescent="0.25">
      <c r="A10" s="5"/>
      <c r="B10" s="5"/>
      <c r="C10" s="5" t="s">
        <v>5</v>
      </c>
      <c r="D10" s="5"/>
      <c r="E10" s="6">
        <v>25103.71</v>
      </c>
      <c r="F10" s="6"/>
      <c r="G10" s="6"/>
      <c r="L10" s="2"/>
      <c r="M10" s="2"/>
    </row>
    <row r="11" spans="1:13" x14ac:dyDescent="0.25">
      <c r="A11" s="5"/>
      <c r="B11" s="5"/>
      <c r="C11" s="5" t="s">
        <v>6</v>
      </c>
      <c r="D11" s="5"/>
      <c r="E11" s="6"/>
      <c r="F11" s="6"/>
      <c r="G11" s="6"/>
      <c r="L11" s="2"/>
      <c r="M11" s="2"/>
    </row>
    <row r="12" spans="1:13" x14ac:dyDescent="0.25">
      <c r="A12" s="5"/>
      <c r="B12" s="5"/>
      <c r="C12" s="5"/>
      <c r="D12" s="5"/>
      <c r="E12" s="6"/>
      <c r="F12" s="6">
        <f>SUM(E9:E11)</f>
        <v>25822.73</v>
      </c>
      <c r="G12" s="6"/>
      <c r="L12" s="2"/>
      <c r="M12" s="2"/>
    </row>
    <row r="13" spans="1:13" x14ac:dyDescent="0.25">
      <c r="A13" s="5"/>
      <c r="B13" s="5" t="s">
        <v>19</v>
      </c>
      <c r="C13" s="5"/>
      <c r="D13" s="5"/>
      <c r="E13" s="5"/>
      <c r="F13" s="6">
        <v>18.68</v>
      </c>
      <c r="G13" s="5"/>
    </row>
    <row r="14" spans="1:13" x14ac:dyDescent="0.25">
      <c r="A14" s="5"/>
      <c r="B14" s="5" t="s">
        <v>19</v>
      </c>
      <c r="C14" s="5"/>
      <c r="D14" s="5"/>
      <c r="E14" s="5"/>
      <c r="F14" s="6">
        <v>17.600000000000001</v>
      </c>
      <c r="G14" s="5"/>
      <c r="M14" s="6"/>
    </row>
    <row r="15" spans="1:13" x14ac:dyDescent="0.25">
      <c r="A15" s="5"/>
      <c r="B15" s="5" t="s">
        <v>7</v>
      </c>
      <c r="C15" s="5"/>
      <c r="D15" s="5"/>
      <c r="E15" s="6"/>
      <c r="F15" s="6"/>
      <c r="G15" s="6"/>
      <c r="L15" s="2"/>
      <c r="M15" s="2"/>
    </row>
    <row r="16" spans="1:13" x14ac:dyDescent="0.25">
      <c r="A16" s="5"/>
      <c r="B16" s="5"/>
      <c r="C16" s="5"/>
      <c r="D16" s="5" t="s">
        <v>20</v>
      </c>
      <c r="E16" s="6">
        <v>-70</v>
      </c>
      <c r="F16" s="6"/>
      <c r="G16" s="6"/>
      <c r="L16" s="2"/>
      <c r="M16" s="2"/>
    </row>
    <row r="17" spans="1:14" x14ac:dyDescent="0.25">
      <c r="A17" s="5"/>
      <c r="B17" s="5"/>
      <c r="C17" s="5"/>
      <c r="D17" s="5" t="s">
        <v>21</v>
      </c>
      <c r="E17" s="6">
        <v>-282.8</v>
      </c>
      <c r="F17" s="6"/>
      <c r="G17" s="6"/>
      <c r="L17" s="2"/>
      <c r="M17" s="2"/>
      <c r="N17" s="6"/>
    </row>
    <row r="18" spans="1:14" x14ac:dyDescent="0.25">
      <c r="A18" s="5"/>
      <c r="B18" s="5"/>
      <c r="C18" s="5"/>
      <c r="D18" s="5" t="s">
        <v>22</v>
      </c>
      <c r="E18" s="6">
        <v>-115</v>
      </c>
      <c r="F18" s="6"/>
      <c r="G18" s="6"/>
      <c r="L18" s="2"/>
      <c r="M18" s="2"/>
    </row>
    <row r="19" spans="1:14" x14ac:dyDescent="0.25">
      <c r="A19" s="5"/>
      <c r="B19" s="5"/>
      <c r="C19" s="5"/>
      <c r="D19" s="5" t="s">
        <v>23</v>
      </c>
      <c r="E19" s="6">
        <v>-264</v>
      </c>
      <c r="F19" s="6"/>
      <c r="G19" s="6"/>
      <c r="L19" s="2"/>
      <c r="M19" s="2"/>
    </row>
    <row r="20" spans="1:14" x14ac:dyDescent="0.25">
      <c r="A20" s="5"/>
      <c r="B20" s="5"/>
      <c r="C20" s="5"/>
      <c r="D20" s="5"/>
      <c r="E20" s="6"/>
      <c r="F20" s="6"/>
      <c r="G20" s="6"/>
      <c r="L20" s="2"/>
      <c r="M20" s="2"/>
    </row>
    <row r="21" spans="1:14" x14ac:dyDescent="0.25">
      <c r="A21" s="5"/>
      <c r="B21" s="5"/>
      <c r="C21" s="5"/>
      <c r="D21" s="5"/>
      <c r="E21" s="6"/>
      <c r="F21" s="6">
        <f>SUM(E16:E19)</f>
        <v>-731.8</v>
      </c>
      <c r="G21" s="6"/>
    </row>
    <row r="22" spans="1:14" x14ac:dyDescent="0.25">
      <c r="A22" s="5"/>
      <c r="B22" s="5"/>
      <c r="C22" s="5"/>
      <c r="D22" s="5"/>
      <c r="E22" s="6"/>
      <c r="F22" s="6"/>
      <c r="G22" s="6"/>
    </row>
    <row r="23" spans="1:14" x14ac:dyDescent="0.25">
      <c r="A23" s="5"/>
      <c r="B23" s="5"/>
      <c r="C23" s="5"/>
      <c r="D23" s="5"/>
      <c r="E23" s="6"/>
      <c r="F23" s="6"/>
      <c r="G23" s="6"/>
      <c r="J23" s="5"/>
      <c r="L23" s="2"/>
      <c r="M23" s="2"/>
    </row>
    <row r="24" spans="1:14" x14ac:dyDescent="0.25">
      <c r="A24" s="5"/>
      <c r="B24" s="5"/>
      <c r="C24" s="5"/>
      <c r="D24" s="5"/>
      <c r="E24" s="6"/>
      <c r="F24" s="6"/>
      <c r="G24" s="6"/>
      <c r="I24" s="5"/>
      <c r="J24" s="5"/>
      <c r="L24" s="2"/>
      <c r="M24" s="2"/>
    </row>
    <row r="25" spans="1:14" x14ac:dyDescent="0.25">
      <c r="A25" s="5"/>
      <c r="B25" s="5" t="s">
        <v>8</v>
      </c>
      <c r="C25" s="1">
        <v>42825</v>
      </c>
      <c r="D25" s="5"/>
      <c r="E25" s="5"/>
      <c r="F25" s="5"/>
      <c r="G25" s="6"/>
      <c r="I25" s="5"/>
      <c r="J25" s="5"/>
      <c r="L25" s="2"/>
      <c r="M25" s="2"/>
    </row>
    <row r="26" spans="1:14" x14ac:dyDescent="0.25">
      <c r="A26" s="5"/>
      <c r="B26" s="5"/>
      <c r="C26" s="5" t="s">
        <v>4</v>
      </c>
      <c r="D26" s="5"/>
      <c r="E26" s="6">
        <v>719.02</v>
      </c>
      <c r="F26" s="6"/>
      <c r="G26" s="6"/>
      <c r="L26" s="2"/>
    </row>
    <row r="27" spans="1:14" x14ac:dyDescent="0.25">
      <c r="A27" s="5"/>
      <c r="B27" s="5"/>
      <c r="C27" s="5" t="s">
        <v>5</v>
      </c>
      <c r="D27" s="5"/>
      <c r="E27" s="6">
        <v>24408.19</v>
      </c>
      <c r="F27" s="6"/>
      <c r="G27" s="6"/>
      <c r="I27" s="5"/>
      <c r="L27" s="2"/>
      <c r="M27" s="2"/>
    </row>
    <row r="28" spans="1:14" x14ac:dyDescent="0.25">
      <c r="A28" s="5"/>
      <c r="B28" s="5"/>
      <c r="C28" s="5"/>
      <c r="D28" s="5"/>
      <c r="E28" s="6"/>
      <c r="F28" s="5"/>
      <c r="G28" s="5"/>
    </row>
    <row r="29" spans="1:14" x14ac:dyDescent="0.25">
      <c r="A29" s="5"/>
      <c r="B29" s="5"/>
      <c r="C29" s="5"/>
      <c r="D29" s="5"/>
      <c r="E29" s="5"/>
      <c r="F29" s="6">
        <f>SUM(F12:F24)</f>
        <v>25127.21</v>
      </c>
      <c r="G29" s="6"/>
    </row>
    <row r="30" spans="1:14" x14ac:dyDescent="0.25">
      <c r="A30" s="5"/>
      <c r="B30" s="5"/>
      <c r="C30" s="5"/>
      <c r="D30" s="5"/>
      <c r="E30" s="5"/>
      <c r="F30" s="5"/>
      <c r="G30" s="5"/>
    </row>
    <row r="31" spans="1:14" x14ac:dyDescent="0.25">
      <c r="A31" s="5"/>
      <c r="B31" s="5"/>
      <c r="C31" s="5"/>
      <c r="D31" s="5"/>
      <c r="E31" s="5"/>
      <c r="F31" s="5"/>
      <c r="G31" s="5"/>
    </row>
    <row r="32" spans="1:14" x14ac:dyDescent="0.25">
      <c r="A32" s="5"/>
      <c r="B32" s="3" t="s">
        <v>18</v>
      </c>
      <c r="C32" s="5"/>
      <c r="D32" s="5"/>
      <c r="E32" s="6"/>
      <c r="F32" s="6"/>
      <c r="G32" s="6"/>
    </row>
    <row r="33" spans="1:7" x14ac:dyDescent="0.25">
      <c r="A33" s="5"/>
      <c r="B33" s="5"/>
      <c r="C33" s="5"/>
      <c r="D33" s="5" t="s">
        <v>9</v>
      </c>
      <c r="E33" s="6" t="s">
        <v>10</v>
      </c>
      <c r="F33" s="6" t="s">
        <v>11</v>
      </c>
      <c r="G33" s="6" t="s">
        <v>12</v>
      </c>
    </row>
    <row r="34" spans="1:7" x14ac:dyDescent="0.25">
      <c r="A34" s="5"/>
      <c r="B34" s="5" t="s">
        <v>13</v>
      </c>
      <c r="C34" s="1">
        <v>42826</v>
      </c>
      <c r="D34" s="6">
        <v>24862.74</v>
      </c>
      <c r="E34" s="6">
        <v>718.66</v>
      </c>
      <c r="F34" s="6">
        <v>6144.08</v>
      </c>
      <c r="G34" s="6">
        <v>18000</v>
      </c>
    </row>
    <row r="35" spans="1:7" x14ac:dyDescent="0.25">
      <c r="A35" s="5"/>
      <c r="B35" s="5"/>
      <c r="C35" s="1"/>
      <c r="D35" s="6"/>
      <c r="E35" s="6"/>
      <c r="F35" s="6"/>
      <c r="G35" s="6"/>
    </row>
    <row r="36" spans="1:7" x14ac:dyDescent="0.25">
      <c r="A36" s="5"/>
      <c r="B36" s="5" t="s">
        <v>14</v>
      </c>
      <c r="C36" s="1"/>
      <c r="D36" s="6">
        <f>2900+8102.99</f>
        <v>11002.99</v>
      </c>
      <c r="E36" s="6">
        <v>0.3600000000000001</v>
      </c>
      <c r="F36" s="6">
        <f>+D36-E36</f>
        <v>11002.63</v>
      </c>
      <c r="G36" s="6"/>
    </row>
    <row r="37" spans="1:7" x14ac:dyDescent="0.25">
      <c r="A37" s="5"/>
      <c r="B37" s="5" t="s">
        <v>15</v>
      </c>
      <c r="C37" s="1"/>
      <c r="D37" s="6">
        <f>-9588.52-1150</f>
        <v>-10738.52</v>
      </c>
      <c r="E37" s="6"/>
      <c r="F37" s="6">
        <f>+D37</f>
        <v>-10738.52</v>
      </c>
      <c r="G37" s="6"/>
    </row>
    <row r="38" spans="1:7" x14ac:dyDescent="0.25">
      <c r="A38" s="5"/>
      <c r="B38" s="5"/>
      <c r="C38" s="1"/>
      <c r="D38" s="6"/>
      <c r="E38" s="6"/>
      <c r="F38" s="6"/>
      <c r="G38" s="6"/>
    </row>
    <row r="39" spans="1:7" x14ac:dyDescent="0.25">
      <c r="A39" s="5"/>
      <c r="B39" s="5" t="s">
        <v>16</v>
      </c>
      <c r="C39" s="1"/>
      <c r="D39" s="6">
        <f>SUM(E39:G39)</f>
        <v>0</v>
      </c>
      <c r="E39" s="6"/>
      <c r="F39" s="6">
        <f>-G39</f>
        <v>18000</v>
      </c>
      <c r="G39" s="6">
        <v>-18000</v>
      </c>
    </row>
    <row r="40" spans="1:7" x14ac:dyDescent="0.25">
      <c r="A40" s="5"/>
      <c r="B40" s="5"/>
      <c r="C40" s="1"/>
      <c r="D40" s="6"/>
      <c r="E40" s="6"/>
      <c r="F40" s="6"/>
      <c r="G40" s="6"/>
    </row>
    <row r="41" spans="1:7" x14ac:dyDescent="0.25">
      <c r="A41" s="5"/>
      <c r="B41" s="5"/>
      <c r="C41" s="1"/>
      <c r="D41" s="6"/>
      <c r="E41" s="6"/>
      <c r="F41" s="6"/>
      <c r="G41" s="6"/>
    </row>
    <row r="42" spans="1:7" x14ac:dyDescent="0.25">
      <c r="A42" s="5"/>
      <c r="B42" s="5"/>
      <c r="C42" s="1"/>
      <c r="D42" s="6"/>
      <c r="E42" s="6"/>
      <c r="F42" s="6"/>
      <c r="G42" s="6"/>
    </row>
    <row r="43" spans="1:7" x14ac:dyDescent="0.25">
      <c r="A43" s="5"/>
      <c r="B43" s="5" t="s">
        <v>17</v>
      </c>
      <c r="C43" s="1">
        <v>43190</v>
      </c>
      <c r="D43" s="6">
        <f>SUM(D34:D42)</f>
        <v>25127.210000000003</v>
      </c>
      <c r="E43" s="6">
        <f t="shared" ref="E43:G43" si="0">SUM(E34:E42)</f>
        <v>719.02</v>
      </c>
      <c r="F43" s="6">
        <f t="shared" si="0"/>
        <v>24408.19</v>
      </c>
      <c r="G43" s="6">
        <f t="shared" si="0"/>
        <v>0</v>
      </c>
    </row>
    <row r="44" spans="1:7" x14ac:dyDescent="0.25">
      <c r="A44" s="5"/>
      <c r="B44" s="5"/>
      <c r="C44" s="5"/>
      <c r="D44" s="6">
        <f>SUM(E43:G43)-D43</f>
        <v>0</v>
      </c>
      <c r="E44" s="5"/>
      <c r="F44" s="5"/>
      <c r="G44" s="5"/>
    </row>
    <row r="45" spans="1:7" x14ac:dyDescent="0.25">
      <c r="A45" s="5"/>
      <c r="B45" s="5"/>
      <c r="C45" s="5"/>
      <c r="D45" s="5"/>
      <c r="E45" s="5"/>
      <c r="F45" s="5"/>
      <c r="G45" s="5"/>
    </row>
    <row r="46" spans="1:7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E52" s="2"/>
      <c r="F52" s="2"/>
      <c r="G52" s="2"/>
    </row>
    <row r="53" spans="1:7" x14ac:dyDescent="0.25">
      <c r="E53" s="2"/>
      <c r="F53" s="2"/>
      <c r="G53" s="2"/>
    </row>
    <row r="54" spans="1:7" x14ac:dyDescent="0.25">
      <c r="E54" s="2"/>
      <c r="F54" s="2"/>
      <c r="G54" s="2"/>
    </row>
    <row r="55" spans="1:7" x14ac:dyDescent="0.25">
      <c r="E55" s="2"/>
      <c r="F55" s="2"/>
      <c r="G55" s="2"/>
    </row>
    <row r="56" spans="1:7" x14ac:dyDescent="0.25">
      <c r="E56" s="2"/>
      <c r="F56" s="2"/>
      <c r="G56" s="2"/>
    </row>
    <row r="57" spans="1:7" x14ac:dyDescent="0.25">
      <c r="E57" s="2"/>
      <c r="F57" s="2"/>
      <c r="G57" s="2"/>
    </row>
    <row r="58" spans="1:7" x14ac:dyDescent="0.25">
      <c r="E58" s="2"/>
      <c r="F58" s="2"/>
      <c r="G58" s="2"/>
    </row>
    <row r="59" spans="1:7" x14ac:dyDescent="0.25">
      <c r="E59" s="2"/>
      <c r="F59" s="2"/>
      <c r="G59" s="2"/>
    </row>
    <row r="60" spans="1:7" x14ac:dyDescent="0.25">
      <c r="E60" s="2"/>
      <c r="F60" s="2"/>
      <c r="G60" s="2"/>
    </row>
    <row r="61" spans="1:7" x14ac:dyDescent="0.25">
      <c r="E61" s="2"/>
      <c r="F61" s="2"/>
      <c r="G61" s="2"/>
    </row>
  </sheetData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24" workbookViewId="0">
      <selection activeCell="I42" sqref="I42"/>
    </sheetView>
  </sheetViews>
  <sheetFormatPr defaultRowHeight="15" x14ac:dyDescent="0.25"/>
  <cols>
    <col min="2" max="2" width="45.85546875" customWidth="1"/>
    <col min="3" max="3" width="31.28515625" customWidth="1"/>
    <col min="4" max="4" width="18.7109375" customWidth="1"/>
    <col min="5" max="5" width="10.28515625" bestFit="1" customWidth="1"/>
    <col min="6" max="7" width="10.85546875" bestFit="1" customWidth="1"/>
  </cols>
  <sheetData>
    <row r="1" spans="1:6" x14ac:dyDescent="0.25">
      <c r="A1" t="s">
        <v>0</v>
      </c>
    </row>
    <row r="3" spans="1:6" x14ac:dyDescent="0.25">
      <c r="B3" t="s">
        <v>1</v>
      </c>
      <c r="C3" s="1">
        <v>43555</v>
      </c>
    </row>
    <row r="4" spans="1:6" x14ac:dyDescent="0.25">
      <c r="C4" s="1"/>
    </row>
    <row r="5" spans="1:6" x14ac:dyDescent="0.25">
      <c r="B5" t="s">
        <v>2</v>
      </c>
      <c r="C5" s="1">
        <v>43581</v>
      </c>
    </row>
    <row r="8" spans="1:6" x14ac:dyDescent="0.25">
      <c r="B8" t="s">
        <v>3</v>
      </c>
      <c r="C8" s="1">
        <v>43555</v>
      </c>
    </row>
    <row r="9" spans="1:6" x14ac:dyDescent="0.25">
      <c r="C9" t="s">
        <v>4</v>
      </c>
      <c r="E9" s="6">
        <v>719.38</v>
      </c>
      <c r="F9" s="6"/>
    </row>
    <row r="10" spans="1:6" x14ac:dyDescent="0.25">
      <c r="C10" t="s">
        <v>5</v>
      </c>
      <c r="E10" s="6">
        <v>24772.73</v>
      </c>
      <c r="F10" s="6"/>
    </row>
    <row r="11" spans="1:6" x14ac:dyDescent="0.25">
      <c r="C11" t="s">
        <v>6</v>
      </c>
      <c r="E11" s="6"/>
      <c r="F11" s="6"/>
    </row>
    <row r="12" spans="1:6" x14ac:dyDescent="0.25">
      <c r="E12" s="6"/>
      <c r="F12" s="6">
        <f>SUM(E9:E10)</f>
        <v>25492.11</v>
      </c>
    </row>
    <row r="13" spans="1:6" x14ac:dyDescent="0.25">
      <c r="E13" s="6"/>
      <c r="F13" s="6"/>
    </row>
    <row r="14" spans="1:6" x14ac:dyDescent="0.25">
      <c r="D14" t="s">
        <v>22</v>
      </c>
      <c r="E14" s="6">
        <v>-57.5</v>
      </c>
      <c r="F14" s="6"/>
    </row>
    <row r="15" spans="1:6" x14ac:dyDescent="0.25">
      <c r="D15" t="s">
        <v>22</v>
      </c>
      <c r="E15" s="6">
        <v>-57.5</v>
      </c>
      <c r="F15" s="6"/>
    </row>
    <row r="16" spans="1:6" x14ac:dyDescent="0.25">
      <c r="D16" t="s">
        <v>21</v>
      </c>
      <c r="E16" s="6">
        <v>-334.31</v>
      </c>
      <c r="F16" s="6"/>
    </row>
    <row r="17" spans="2:6" x14ac:dyDescent="0.25">
      <c r="E17" s="6"/>
      <c r="F17" s="6"/>
    </row>
    <row r="18" spans="2:6" x14ac:dyDescent="0.25">
      <c r="E18" s="6"/>
      <c r="F18" s="6"/>
    </row>
    <row r="19" spans="2:6" x14ac:dyDescent="0.25">
      <c r="E19" s="6"/>
      <c r="F19" s="6">
        <f>SUM(E13:E16)</f>
        <v>-449.31</v>
      </c>
    </row>
    <row r="23" spans="2:6" x14ac:dyDescent="0.25">
      <c r="B23" t="s">
        <v>8</v>
      </c>
      <c r="C23" s="1">
        <v>43555</v>
      </c>
    </row>
    <row r="24" spans="2:6" x14ac:dyDescent="0.25">
      <c r="C24" t="s">
        <v>4</v>
      </c>
      <c r="E24" s="6">
        <v>719.38</v>
      </c>
      <c r="F24" s="6"/>
    </row>
    <row r="25" spans="2:6" x14ac:dyDescent="0.25">
      <c r="C25" t="s">
        <v>5</v>
      </c>
      <c r="E25" s="6">
        <v>24323.42</v>
      </c>
      <c r="F25" s="6"/>
    </row>
    <row r="26" spans="2:6" x14ac:dyDescent="0.25">
      <c r="E26" s="6"/>
      <c r="F26" s="6"/>
    </row>
    <row r="27" spans="2:6" x14ac:dyDescent="0.25">
      <c r="E27" s="6"/>
      <c r="F27" s="6">
        <f>SUM(E24:E25)</f>
        <v>25042.799999999999</v>
      </c>
    </row>
    <row r="28" spans="2:6" x14ac:dyDescent="0.25">
      <c r="F28" s="6">
        <f>+F12+F19-F27</f>
        <v>0</v>
      </c>
    </row>
    <row r="32" spans="2:6" x14ac:dyDescent="0.25">
      <c r="B32" t="s">
        <v>18</v>
      </c>
    </row>
    <row r="33" spans="2:7" x14ac:dyDescent="0.25">
      <c r="D33" t="s">
        <v>9</v>
      </c>
      <c r="E33" t="s">
        <v>10</v>
      </c>
      <c r="F33" t="s">
        <v>11</v>
      </c>
    </row>
    <row r="34" spans="2:7" x14ac:dyDescent="0.25">
      <c r="B34" t="s">
        <v>13</v>
      </c>
      <c r="C34" s="1">
        <v>43191</v>
      </c>
      <c r="D34" s="6">
        <f>+E34+F34</f>
        <v>25127.21</v>
      </c>
      <c r="E34" s="6">
        <v>719.02</v>
      </c>
      <c r="F34" s="6">
        <v>24408.19</v>
      </c>
      <c r="G34" s="6"/>
    </row>
    <row r="35" spans="2:7" x14ac:dyDescent="0.25">
      <c r="C35" s="1"/>
      <c r="D35" s="6"/>
      <c r="E35" s="6"/>
      <c r="F35" s="6"/>
      <c r="G35" s="6"/>
    </row>
    <row r="36" spans="2:7" x14ac:dyDescent="0.25">
      <c r="B36" t="s">
        <v>14</v>
      </c>
      <c r="C36" s="1"/>
      <c r="D36" s="6">
        <f>+E36+F36</f>
        <v>3900.36</v>
      </c>
      <c r="E36" s="6">
        <v>0.3600000000000001</v>
      </c>
      <c r="F36" s="6">
        <v>3900</v>
      </c>
      <c r="G36" s="6"/>
    </row>
    <row r="37" spans="2:7" x14ac:dyDescent="0.25">
      <c r="B37" t="s">
        <v>15</v>
      </c>
      <c r="C37" s="6">
        <f>-3984.77-1286.12</f>
        <v>-5270.8899999999994</v>
      </c>
      <c r="D37" s="6"/>
      <c r="E37" s="6"/>
      <c r="F37" s="6"/>
      <c r="G37" s="6"/>
    </row>
    <row r="38" spans="2:7" x14ac:dyDescent="0.25">
      <c r="B38" t="s">
        <v>24</v>
      </c>
      <c r="C38" s="6">
        <v>1286.1199999999999</v>
      </c>
      <c r="D38" s="6"/>
      <c r="E38" s="6"/>
      <c r="F38" s="6"/>
      <c r="G38" s="6"/>
    </row>
    <row r="39" spans="2:7" x14ac:dyDescent="0.25">
      <c r="B39" t="s">
        <v>25</v>
      </c>
      <c r="C39" s="1"/>
      <c r="D39" s="6">
        <f>+E39+F39</f>
        <v>-3984.7699999999995</v>
      </c>
      <c r="E39" s="6"/>
      <c r="F39" s="6">
        <f>+C37+C38</f>
        <v>-3984.7699999999995</v>
      </c>
      <c r="G39" s="6"/>
    </row>
    <row r="40" spans="2:7" x14ac:dyDescent="0.25">
      <c r="C40" s="1"/>
      <c r="D40" s="6"/>
      <c r="E40" s="6"/>
      <c r="F40" s="6"/>
      <c r="G40" s="6"/>
    </row>
    <row r="41" spans="2:7" x14ac:dyDescent="0.25">
      <c r="C41" s="1"/>
      <c r="D41" s="6"/>
      <c r="E41" s="6"/>
      <c r="F41" s="6"/>
      <c r="G41" s="6"/>
    </row>
    <row r="42" spans="2:7" x14ac:dyDescent="0.25">
      <c r="C42" s="1"/>
      <c r="D42" s="6"/>
      <c r="E42" s="6"/>
      <c r="F42" s="6"/>
      <c r="G42" s="6"/>
    </row>
    <row r="43" spans="2:7" x14ac:dyDescent="0.25">
      <c r="B43" t="s">
        <v>17</v>
      </c>
      <c r="C43" s="1">
        <v>43555</v>
      </c>
      <c r="D43" s="6">
        <f>SUM(D33:D42)</f>
        <v>25042.799999999999</v>
      </c>
      <c r="E43" s="6">
        <f>SUM(E34:E37)</f>
        <v>719.38</v>
      </c>
      <c r="F43" s="6">
        <f>SUM(F34:F42)</f>
        <v>24323.42</v>
      </c>
      <c r="G43" s="6"/>
    </row>
    <row r="44" spans="2:7" x14ac:dyDescent="0.25">
      <c r="D44" s="6">
        <f>+D43-F27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2DA4-4B7F-4F48-B374-767265848C2C}">
  <dimension ref="A1:G73"/>
  <sheetViews>
    <sheetView tabSelected="1" workbookViewId="0"/>
  </sheetViews>
  <sheetFormatPr defaultRowHeight="15" x14ac:dyDescent="0.25"/>
  <cols>
    <col min="2" max="2" width="45.5703125" customWidth="1"/>
    <col min="3" max="3" width="18" customWidth="1"/>
    <col min="4" max="4" width="16.42578125" customWidth="1"/>
    <col min="5" max="5" width="12.140625" customWidth="1"/>
    <col min="6" max="6" width="15" customWidth="1"/>
    <col min="7" max="7" width="10.140625" bestFit="1" customWidth="1"/>
  </cols>
  <sheetData>
    <row r="1" spans="1:6" x14ac:dyDescent="0.25">
      <c r="A1" s="3" t="s">
        <v>0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/>
      <c r="B3" s="5" t="s">
        <v>1</v>
      </c>
      <c r="C3" s="1">
        <v>44286</v>
      </c>
      <c r="D3" s="5"/>
      <c r="E3" s="5"/>
      <c r="F3" s="5"/>
    </row>
    <row r="4" spans="1:6" x14ac:dyDescent="0.25">
      <c r="A4" s="5"/>
      <c r="B4" s="5"/>
      <c r="C4" s="1"/>
      <c r="D4" s="5"/>
      <c r="E4" s="5"/>
      <c r="F4" s="5"/>
    </row>
    <row r="5" spans="1:6" x14ac:dyDescent="0.25">
      <c r="A5" s="5"/>
      <c r="B5" s="5" t="s">
        <v>2</v>
      </c>
      <c r="C5" s="1">
        <v>44301</v>
      </c>
      <c r="D5" s="5"/>
      <c r="E5" s="5"/>
      <c r="F5" s="5"/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 t="s">
        <v>3</v>
      </c>
      <c r="C8" s="1">
        <v>44286</v>
      </c>
      <c r="D8" s="5"/>
      <c r="E8" s="5"/>
      <c r="F8" s="5"/>
    </row>
    <row r="9" spans="1:6" x14ac:dyDescent="0.25">
      <c r="A9" s="5"/>
      <c r="B9" s="5"/>
      <c r="C9" s="5" t="s">
        <v>4</v>
      </c>
      <c r="D9" s="5"/>
      <c r="E9" s="6">
        <v>719.96</v>
      </c>
      <c r="F9" s="6"/>
    </row>
    <row r="10" spans="1:6" x14ac:dyDescent="0.25">
      <c r="A10" s="5"/>
      <c r="B10" s="5"/>
      <c r="C10" s="5" t="s">
        <v>5</v>
      </c>
      <c r="D10" s="5"/>
      <c r="E10" s="6">
        <v>26950.83</v>
      </c>
      <c r="F10" s="6"/>
    </row>
    <row r="11" spans="1:6" x14ac:dyDescent="0.25">
      <c r="A11" s="5"/>
      <c r="B11" s="5"/>
      <c r="C11" s="5" t="s">
        <v>6</v>
      </c>
      <c r="D11" s="5"/>
      <c r="E11" s="6"/>
      <c r="F11" s="6"/>
    </row>
    <row r="12" spans="1:6" x14ac:dyDescent="0.25">
      <c r="A12" s="5"/>
      <c r="B12" s="5"/>
      <c r="C12" s="5"/>
      <c r="D12" s="5"/>
      <c r="E12" s="6"/>
      <c r="F12" s="6">
        <f>SUM(E9:E10)</f>
        <v>27670.79</v>
      </c>
    </row>
    <row r="13" spans="1:6" x14ac:dyDescent="0.25">
      <c r="A13" s="5"/>
      <c r="B13" s="5"/>
      <c r="C13" s="5"/>
      <c r="D13" s="5" t="s">
        <v>26</v>
      </c>
      <c r="E13" s="6"/>
      <c r="F13" s="6">
        <v>43.48</v>
      </c>
    </row>
    <row r="14" spans="1:6" x14ac:dyDescent="0.25">
      <c r="A14" s="5"/>
      <c r="B14" s="5"/>
      <c r="C14" s="5"/>
      <c r="D14" s="5" t="s">
        <v>21</v>
      </c>
      <c r="E14" s="6">
        <v>-296.37</v>
      </c>
      <c r="F14" s="6"/>
    </row>
    <row r="15" spans="1:6" x14ac:dyDescent="0.25">
      <c r="A15" s="5"/>
      <c r="B15" s="5"/>
      <c r="C15" s="5"/>
      <c r="D15" s="5" t="s">
        <v>22</v>
      </c>
      <c r="E15" s="6">
        <v>-115</v>
      </c>
      <c r="F15" s="6"/>
    </row>
    <row r="16" spans="1:6" x14ac:dyDescent="0.25">
      <c r="A16" s="5"/>
      <c r="B16" s="5"/>
      <c r="C16" s="5"/>
      <c r="D16" s="5" t="s">
        <v>21</v>
      </c>
      <c r="E16" s="6">
        <v>-302.92</v>
      </c>
      <c r="F16" s="6"/>
    </row>
    <row r="17" spans="1:7" x14ac:dyDescent="0.25">
      <c r="A17" s="5"/>
      <c r="B17" s="5"/>
      <c r="C17" s="5"/>
      <c r="D17" s="5"/>
      <c r="E17" s="6"/>
      <c r="F17" s="6"/>
    </row>
    <row r="18" spans="1:7" x14ac:dyDescent="0.25">
      <c r="A18" s="5"/>
      <c r="B18" s="5"/>
      <c r="C18" s="5"/>
      <c r="D18" s="5"/>
      <c r="E18" s="6"/>
      <c r="F18" s="6"/>
    </row>
    <row r="19" spans="1:7" x14ac:dyDescent="0.25">
      <c r="A19" s="5"/>
      <c r="B19" s="5"/>
      <c r="C19" s="5"/>
      <c r="D19" s="5"/>
      <c r="E19" s="6"/>
      <c r="F19" s="6">
        <f>SUM(E14:E17)</f>
        <v>-714.29</v>
      </c>
    </row>
    <row r="20" spans="1:7" x14ac:dyDescent="0.25">
      <c r="A20" s="5"/>
      <c r="B20" s="5"/>
      <c r="C20" s="5"/>
      <c r="D20" s="5"/>
      <c r="E20" s="5"/>
      <c r="F20" s="5"/>
    </row>
    <row r="21" spans="1:7" x14ac:dyDescent="0.25">
      <c r="A21" s="5"/>
      <c r="B21" s="5"/>
      <c r="C21" s="5"/>
      <c r="D21" s="5"/>
      <c r="E21" s="5"/>
      <c r="F21" s="5"/>
    </row>
    <row r="22" spans="1:7" x14ac:dyDescent="0.25">
      <c r="A22" s="5"/>
      <c r="B22" s="5"/>
      <c r="C22" s="5"/>
      <c r="D22" s="5"/>
      <c r="E22" s="5"/>
      <c r="F22" s="5"/>
    </row>
    <row r="23" spans="1:7" x14ac:dyDescent="0.25">
      <c r="A23" s="5"/>
      <c r="B23" s="5" t="s">
        <v>8</v>
      </c>
      <c r="C23" s="1">
        <v>44286</v>
      </c>
      <c r="D23" s="5"/>
      <c r="E23" s="5"/>
      <c r="F23" s="5"/>
    </row>
    <row r="24" spans="1:7" x14ac:dyDescent="0.25">
      <c r="A24" s="5"/>
      <c r="B24" s="5"/>
      <c r="C24" s="5" t="s">
        <v>4</v>
      </c>
      <c r="D24" s="5"/>
      <c r="E24" s="6">
        <v>719.96</v>
      </c>
      <c r="F24" s="6"/>
    </row>
    <row r="25" spans="1:7" x14ac:dyDescent="0.25">
      <c r="A25" s="5"/>
      <c r="B25" s="5"/>
      <c r="C25" s="5" t="s">
        <v>5</v>
      </c>
      <c r="D25" s="5"/>
      <c r="E25" s="6">
        <v>26280.02</v>
      </c>
      <c r="F25" s="6"/>
    </row>
    <row r="26" spans="1:7" x14ac:dyDescent="0.25">
      <c r="A26" s="5"/>
      <c r="B26" s="5"/>
      <c r="C26" s="5"/>
      <c r="D26" s="5"/>
      <c r="E26" s="6"/>
      <c r="F26" s="6"/>
    </row>
    <row r="27" spans="1:7" x14ac:dyDescent="0.25">
      <c r="A27" s="5"/>
      <c r="B27" s="5"/>
      <c r="C27" s="5"/>
      <c r="D27" s="5"/>
      <c r="E27" s="6"/>
      <c r="F27" s="6">
        <f>SUM(E24:E25)</f>
        <v>26999.98</v>
      </c>
      <c r="G27" s="6">
        <f>SUM(F12:F24)</f>
        <v>26999.98</v>
      </c>
    </row>
    <row r="28" spans="1:7" x14ac:dyDescent="0.25">
      <c r="A28" s="5"/>
      <c r="B28" s="5"/>
      <c r="C28" s="5"/>
      <c r="D28" s="5"/>
      <c r="E28" s="5"/>
      <c r="F28" s="6"/>
    </row>
    <row r="29" spans="1:7" x14ac:dyDescent="0.25">
      <c r="A29" s="5"/>
      <c r="B29" s="5"/>
      <c r="C29" s="5"/>
      <c r="D29" s="5"/>
      <c r="E29" s="5"/>
      <c r="F29" s="6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 t="s">
        <v>18</v>
      </c>
      <c r="C32" s="5"/>
      <c r="D32" s="5"/>
      <c r="E32" s="5"/>
      <c r="F32" s="5"/>
    </row>
    <row r="33" spans="1:6" x14ac:dyDescent="0.25">
      <c r="A33" s="5"/>
      <c r="B33" s="5"/>
      <c r="C33" s="5"/>
      <c r="D33" s="7" t="s">
        <v>9</v>
      </c>
      <c r="E33" s="7" t="s">
        <v>10</v>
      </c>
      <c r="F33" s="7" t="s">
        <v>11</v>
      </c>
    </row>
    <row r="34" spans="1:6" x14ac:dyDescent="0.25">
      <c r="A34" s="5"/>
      <c r="B34" s="5" t="s">
        <v>13</v>
      </c>
      <c r="C34" s="1">
        <f>+C40</f>
        <v>44286</v>
      </c>
      <c r="D34" s="6">
        <f>SUM(E34:F34)</f>
        <v>25771.49</v>
      </c>
      <c r="E34" s="6">
        <v>719.74</v>
      </c>
      <c r="F34" s="6">
        <v>25051.75</v>
      </c>
    </row>
    <row r="35" spans="1:6" x14ac:dyDescent="0.25">
      <c r="A35" s="5"/>
      <c r="B35" s="5"/>
      <c r="C35" s="1"/>
      <c r="D35" s="6"/>
      <c r="E35" s="6"/>
      <c r="F35" s="6"/>
    </row>
    <row r="36" spans="1:6" x14ac:dyDescent="0.25">
      <c r="A36" s="5"/>
      <c r="B36" s="5" t="s">
        <v>14</v>
      </c>
      <c r="C36" s="1"/>
      <c r="D36" s="6">
        <f>+E36+F36</f>
        <v>5500.22</v>
      </c>
      <c r="E36" s="6">
        <v>0.22</v>
      </c>
      <c r="F36" s="6">
        <v>5500</v>
      </c>
    </row>
    <row r="37" spans="1:6" x14ac:dyDescent="0.25">
      <c r="A37" s="5"/>
      <c r="B37" s="5" t="s">
        <v>15</v>
      </c>
      <c r="C37" s="6"/>
      <c r="D37" s="6">
        <f>+F37</f>
        <v>-4271.7299999999996</v>
      </c>
      <c r="E37" s="6"/>
      <c r="F37" s="6">
        <v>-4271.7299999999996</v>
      </c>
    </row>
    <row r="38" spans="1:6" x14ac:dyDescent="0.25">
      <c r="A38" s="5"/>
      <c r="B38" s="5"/>
      <c r="C38" s="6"/>
      <c r="D38" s="6"/>
      <c r="E38" s="6"/>
      <c r="F38" s="6"/>
    </row>
    <row r="39" spans="1:6" x14ac:dyDescent="0.25">
      <c r="A39" s="5"/>
      <c r="B39" s="5"/>
      <c r="C39" s="1"/>
      <c r="D39" s="6"/>
      <c r="E39" s="6"/>
      <c r="F39" s="6"/>
    </row>
    <row r="40" spans="1:6" x14ac:dyDescent="0.25">
      <c r="A40" s="5"/>
      <c r="B40" s="5" t="s">
        <v>17</v>
      </c>
      <c r="C40" s="1">
        <v>44286</v>
      </c>
      <c r="D40" s="6">
        <f>SUM(D34:D39)</f>
        <v>26999.980000000003</v>
      </c>
      <c r="E40" s="6">
        <f>SUM(E34:E37)</f>
        <v>719.96</v>
      </c>
      <c r="F40" s="6">
        <f>SUM(F34:F39)</f>
        <v>26280.02</v>
      </c>
    </row>
    <row r="41" spans="1:6" x14ac:dyDescent="0.25">
      <c r="A41" s="5"/>
      <c r="B41" s="5"/>
      <c r="C41" s="5"/>
      <c r="D41" s="6"/>
      <c r="E41" s="6"/>
      <c r="F41" s="5"/>
    </row>
    <row r="42" spans="1:6" x14ac:dyDescent="0.25">
      <c r="A42" s="5"/>
      <c r="B42" s="5"/>
      <c r="C42" s="1"/>
      <c r="D42" s="6"/>
      <c r="E42" s="6"/>
      <c r="F42" s="6"/>
    </row>
    <row r="43" spans="1:6" x14ac:dyDescent="0.25">
      <c r="A43" s="5"/>
    </row>
    <row r="44" spans="1:6" x14ac:dyDescent="0.25">
      <c r="A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>Shropshire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derick bromley</cp:lastModifiedBy>
  <cp:lastPrinted>2017-04-20T07:29:51Z</cp:lastPrinted>
  <dcterms:created xsi:type="dcterms:W3CDTF">2015-07-13T12:01:53Z</dcterms:created>
  <dcterms:modified xsi:type="dcterms:W3CDTF">2021-05-24T11:43:45Z</dcterms:modified>
</cp:coreProperties>
</file>